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ário\Desktop\TRE\concluídos\Transporte\"/>
    </mc:Choice>
  </mc:AlternateContent>
  <xr:revisionPtr revIDLastSave="0" documentId="13_ncr:1_{0F1ED971-D3BF-478E-8D06-82BC059784E1}" xr6:coauthVersionLast="47" xr6:coauthVersionMax="47" xr10:uidLastSave="{00000000-0000-0000-0000-000000000000}"/>
  <bookViews>
    <workbookView xWindow="-120" yWindow="-120" windowWidth="29040" windowHeight="15840" xr2:uid="{83A81B1C-22F9-4EF7-9A3E-5FF208979D08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2" i="1"/>
  <c r="L4" i="1"/>
  <c r="L2" i="1"/>
  <c r="K4" i="1"/>
  <c r="J4" i="1"/>
  <c r="K2" i="1"/>
  <c r="J2" i="1"/>
  <c r="I4" i="1"/>
  <c r="I2" i="1"/>
  <c r="H4" i="1"/>
  <c r="H2" i="1"/>
  <c r="M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G2" authorId="0" shapeId="0" xr:uid="{4B5B179F-CE56-4A49-B550-0BE8638F9F97}">
      <text>
        <r>
          <rPr>
            <sz val="10"/>
            <color rgb="FF000000"/>
            <rFont val="Liberation Sans"/>
          </rPr>
          <t>Item 19 (grupo 1)</t>
        </r>
      </text>
    </comment>
    <comment ref="J2" authorId="0" shapeId="0" xr:uid="{4C13FE9F-7C3B-4BE0-8B1A-3E418CB6A666}">
      <text>
        <r>
          <rPr>
            <sz val="10"/>
            <color rgb="FF000000"/>
            <rFont val="Liberation Sans"/>
          </rPr>
          <t>Item 38</t>
        </r>
      </text>
    </comment>
    <comment ref="K2" authorId="0" shapeId="0" xr:uid="{7BBA0201-59F2-439C-95C2-18F8A500903A}">
      <text>
        <r>
          <rPr>
            <sz val="10"/>
            <color rgb="FF000000"/>
            <rFont val="Liberation Sans"/>
          </rPr>
          <t>Item 12</t>
        </r>
      </text>
    </comment>
  </commentList>
</comments>
</file>

<file path=xl/sharedStrings.xml><?xml version="1.0" encoding="utf-8"?>
<sst xmlns="http://schemas.openxmlformats.org/spreadsheetml/2006/main" count="29" uniqueCount="21">
  <si>
    <t>Descrição</t>
  </si>
  <si>
    <t>Quantidade</t>
  </si>
  <si>
    <t>Média</t>
  </si>
  <si>
    <t>Desvia Padrão</t>
  </si>
  <si>
    <t xml:space="preserve">Limite Superior
</t>
  </si>
  <si>
    <t>Limite inferior</t>
  </si>
  <si>
    <t>Média Tratada</t>
  </si>
  <si>
    <t>Total Unitário</t>
  </si>
  <si>
    <t>Km rodado</t>
  </si>
  <si>
    <t>TJDFT</t>
  </si>
  <si>
    <t>Casa Civil SP</t>
  </si>
  <si>
    <t>TRE SP</t>
  </si>
  <si>
    <t>Justiça 1º grau SP</t>
  </si>
  <si>
    <t>Secretaria Municipal de Fazenda -PMSP</t>
  </si>
  <si>
    <t>Diária</t>
  </si>
  <si>
    <t xml:space="preserve">Novitta </t>
  </si>
  <si>
    <t>Copertaxi</t>
  </si>
  <si>
    <t>empresa3</t>
  </si>
  <si>
    <t>TCU</t>
  </si>
  <si>
    <t>MPMG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</si>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</sst>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&quot; &quot;#,##0.00;[Red]&quot;-&quot;[$R$-416]&quot; &quot;#,##0.00"/>
    <numFmt numFmtId="165" formatCode="[$R$-416]#,##0.00"/>
  </numFmts>
  <fonts count="18">
    <font>
      <sz val="10"/>
      <color rgb="FF000000"/>
      <name val="Liberation Sans"/>
    </font>
    <font>
      <sz val="10"/>
      <color rgb="FF000000"/>
      <name val="Liberation Sans"/>
    </font>
    <font>
      <b/>
      <sz val="10"/>
      <color rgb="FF000000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sz val="11"/>
      <color rgb="FF000000"/>
      <name val="Aptos Narrow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rgb="FF000000"/>
      <name val="Liberation Sans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2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DAF2D0"/>
      </patternFill>
    </fill>
    <fill>
      <patternFill patternType="solid">
        <fgColor theme="0"/>
        <bgColor rgb="FFDAF2D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9">
    <xf numFmtId="0" fontId="0" fillId="0" borderId="0" xfId="0"/>
    <xf numFmtId="0" fontId="15" fillId="9" borderId="2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164" fontId="15" fillId="10" borderId="2" xfId="0" applyNumberFormat="1" applyFont="1" applyFill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 shrinkToFit="1"/>
    </xf>
    <xf numFmtId="165" fontId="15" fillId="0" borderId="5" xfId="0" applyNumberFormat="1" applyFont="1" applyBorder="1" applyAlignment="1">
      <alignment horizontal="center" vertical="center"/>
    </xf>
    <xf numFmtId="0" fontId="0" fillId="10" borderId="0" xfId="0" applyFill="1"/>
    <xf numFmtId="0" fontId="0" fillId="0" borderId="6" xfId="0" applyBorder="1"/>
    <xf numFmtId="164" fontId="15" fillId="11" borderId="2" xfId="0" applyNumberFormat="1" applyFont="1" applyFill="1" applyBorder="1" applyAlignment="1">
      <alignment horizontal="center" vertical="center"/>
    </xf>
    <xf numFmtId="165" fontId="15" fillId="12" borderId="2" xfId="0" applyNumberFormat="1" applyFont="1" applyFill="1" applyBorder="1" applyAlignment="1">
      <alignment horizontal="center" vertical="center"/>
    </xf>
    <xf numFmtId="165" fontId="15" fillId="13" borderId="2" xfId="0" applyNumberFormat="1" applyFont="1" applyFill="1" applyBorder="1" applyAlignment="1">
      <alignment horizontal="center" vertical="center"/>
    </xf>
    <xf numFmtId="164" fontId="15" fillId="13" borderId="2" xfId="0" applyNumberFormat="1" applyFont="1" applyFill="1" applyBorder="1" applyAlignment="1">
      <alignment horizontal="center" vertical="center" shrinkToFit="1"/>
    </xf>
    <xf numFmtId="0" fontId="15" fillId="9" borderId="3" xfId="0" applyFont="1" applyFill="1" applyBorder="1" applyAlignment="1">
      <alignment horizontal="center" vertical="center"/>
    </xf>
    <xf numFmtId="1" fontId="15" fillId="10" borderId="9" xfId="0" applyNumberFormat="1" applyFont="1" applyFill="1" applyBorder="1" applyAlignment="1">
      <alignment horizontal="center" vertical="center"/>
    </xf>
    <xf numFmtId="164" fontId="15" fillId="10" borderId="3" xfId="0" applyNumberFormat="1" applyFont="1" applyFill="1" applyBorder="1" applyAlignment="1">
      <alignment horizontal="center" vertical="center"/>
    </xf>
    <xf numFmtId="164" fontId="15" fillId="14" borderId="3" xfId="0" applyNumberFormat="1" applyFont="1" applyFill="1" applyBorder="1" applyAlignment="1">
      <alignment horizontal="center" vertical="center"/>
    </xf>
    <xf numFmtId="165" fontId="15" fillId="13" borderId="3" xfId="0" applyNumberFormat="1" applyFont="1" applyFill="1" applyBorder="1" applyAlignment="1">
      <alignment horizontal="center" vertical="center"/>
    </xf>
    <xf numFmtId="164" fontId="15" fillId="15" borderId="3" xfId="0" applyNumberFormat="1" applyFont="1" applyFill="1" applyBorder="1" applyAlignment="1">
      <alignment horizontal="center" vertical="center" shrinkToFit="1"/>
    </xf>
    <xf numFmtId="164" fontId="15" fillId="13" borderId="3" xfId="0" applyNumberFormat="1" applyFont="1" applyFill="1" applyBorder="1" applyAlignment="1">
      <alignment horizontal="center" vertical="center" shrinkToFit="1"/>
    </xf>
    <xf numFmtId="165" fontId="15" fillId="15" borderId="4" xfId="0" applyNumberFormat="1" applyFont="1" applyFill="1" applyBorder="1" applyAlignment="1">
      <alignment horizontal="center" vertical="center"/>
    </xf>
    <xf numFmtId="164" fontId="15" fillId="16" borderId="5" xfId="0" applyNumberFormat="1" applyFont="1" applyFill="1" applyBorder="1" applyAlignment="1">
      <alignment horizontal="center" vertical="center" wrapText="1"/>
    </xf>
    <xf numFmtId="164" fontId="15" fillId="16" borderId="4" xfId="0" applyNumberFormat="1" applyFont="1" applyFill="1" applyBorder="1" applyAlignment="1">
      <alignment horizontal="center" vertical="center" wrapText="1"/>
    </xf>
    <xf numFmtId="165" fontId="15" fillId="17" borderId="5" xfId="0" applyNumberFormat="1" applyFont="1" applyFill="1" applyBorder="1" applyAlignment="1">
      <alignment horizontal="center" vertical="center"/>
    </xf>
    <xf numFmtId="165" fontId="15" fillId="17" borderId="4" xfId="0" applyNumberFormat="1" applyFont="1" applyFill="1" applyBorder="1" applyAlignment="1">
      <alignment horizontal="center" vertical="center"/>
    </xf>
    <xf numFmtId="165" fontId="2" fillId="18" borderId="7" xfId="0" applyNumberFormat="1" applyFont="1" applyFill="1" applyBorder="1"/>
    <xf numFmtId="2" fontId="15" fillId="10" borderId="2" xfId="0" applyNumberFormat="1" applyFont="1" applyFill="1" applyBorder="1" applyAlignment="1">
      <alignment horizontal="center" vertical="center"/>
    </xf>
    <xf numFmtId="164" fontId="16" fillId="10" borderId="2" xfId="0" applyNumberFormat="1" applyFont="1" applyFill="1" applyBorder="1" applyAlignment="1">
      <alignment horizontal="center" vertical="center"/>
    </xf>
    <xf numFmtId="164" fontId="16" fillId="10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2" fillId="15" borderId="10" xfId="0" applyFont="1" applyFill="1" applyBorder="1" applyAlignment="1">
      <alignment horizontal="right" vertical="center"/>
    </xf>
    <xf numFmtId="0" fontId="2" fillId="15" borderId="11" xfId="0" applyFont="1" applyFill="1" applyBorder="1" applyAlignment="1">
      <alignment horizontal="right" vertical="center"/>
    </xf>
    <xf numFmtId="0" fontId="2" fillId="15" borderId="12" xfId="0" applyFont="1" applyFill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0">
    <cellStyle name="Accent" xfId="1" xr:uid="{CB78A863-A192-41B1-B795-A48B27EB4200}"/>
    <cellStyle name="Accent 1" xfId="2" xr:uid="{8CA0A6CA-5C27-48DE-9B3B-26A9F8F0370E}"/>
    <cellStyle name="Accent 2" xfId="3" xr:uid="{89346426-494E-48A2-99DE-CF8ED4740654}"/>
    <cellStyle name="Accent 3" xfId="4" xr:uid="{FC523A67-EA62-43A8-BE90-2D23BFE26F1D}"/>
    <cellStyle name="Bad" xfId="5" xr:uid="{FD593EF3-E7E8-474B-9327-D634B6FDB51A}"/>
    <cellStyle name="Default" xfId="6" xr:uid="{1A4B559A-C94E-4CC0-8002-CF3601E6F666}"/>
    <cellStyle name="Error" xfId="7" xr:uid="{35F4E362-A35C-4471-A0E7-937A20ED18EF}"/>
    <cellStyle name="Footnote" xfId="8" xr:uid="{2FD354CE-E686-4E3E-BC7D-C9FBD402EEE0}"/>
    <cellStyle name="Good" xfId="9" xr:uid="{5782A594-430F-428B-897E-9B48C2459D67}"/>
    <cellStyle name="Heading" xfId="10" xr:uid="{2AF4398E-E214-41BA-9E16-11EAE4C42188}"/>
    <cellStyle name="Heading 1" xfId="11" xr:uid="{5F23A9D4-C252-4FC1-AE24-5001FAB2E391}"/>
    <cellStyle name="Heading 2" xfId="12" xr:uid="{2C7E4E02-02F4-4E82-A5DB-77A00247FEF2}"/>
    <cellStyle name="Hyperlink" xfId="13" xr:uid="{670FE0FF-F678-44E9-BB31-2D134FA4DFBE}"/>
    <cellStyle name="Neutral" xfId="14" xr:uid="{62B7D21E-6FA2-4C15-BC8F-A0DBC87689F6}"/>
    <cellStyle name="Normal" xfId="0" builtinId="0" customBuiltin="1"/>
    <cellStyle name="Note" xfId="15" xr:uid="{EC1B3081-30FE-43DF-8BE8-A8F2DC599975}"/>
    <cellStyle name="Result" xfId="16" xr:uid="{AE70A6BB-8C0F-465A-B2BE-AC4ADC0733C9}"/>
    <cellStyle name="Status" xfId="17" xr:uid="{ADBADEBB-EBB6-4F21-91DB-0E24B5E257BC}"/>
    <cellStyle name="Text" xfId="18" xr:uid="{5AF1A072-8C8D-4BF5-8C1C-C48955FB9083}"/>
    <cellStyle name="Warning" xfId="19" xr:uid="{94ECAD20-0505-49A6-8420-3376EFB49F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2CEC-BB90-41A5-B376-029B0D278479}">
  <dimension ref="A1:N6"/>
  <sheetViews>
    <sheetView tabSelected="1" workbookViewId="0">
      <selection activeCell="M4" sqref="M4"/>
    </sheetView>
  </sheetViews>
  <sheetFormatPr defaultRowHeight="12.75"/>
  <cols>
    <col min="1" max="1" width="13.28515625" customWidth="1"/>
    <col min="2" max="2" width="11.42578125" bestFit="1" customWidth="1"/>
    <col min="3" max="3" width="11.85546875" bestFit="1" customWidth="1"/>
    <col min="4" max="4" width="13.7109375" bestFit="1" customWidth="1"/>
    <col min="5" max="5" width="16" bestFit="1" customWidth="1"/>
    <col min="6" max="6" width="10.7109375" style="9" bestFit="1" customWidth="1"/>
    <col min="7" max="7" width="32" bestFit="1" customWidth="1"/>
    <col min="8" max="8" width="16.7109375" bestFit="1" customWidth="1"/>
    <col min="9" max="9" width="11.85546875" bestFit="1" customWidth="1"/>
    <col min="10" max="10" width="19.140625" bestFit="1" customWidth="1"/>
    <col min="11" max="11" width="20.28515625" bestFit="1" customWidth="1"/>
    <col min="12" max="12" width="14" bestFit="1" customWidth="1"/>
    <col min="13" max="13" width="17.28515625" bestFit="1" customWidth="1"/>
    <col min="14" max="14" width="9.140625" customWidth="1"/>
  </cols>
  <sheetData>
    <row r="1" spans="1:14" ht="42" customHeight="1">
      <c r="A1" s="1" t="s">
        <v>0</v>
      </c>
      <c r="B1" s="2" t="s">
        <v>1</v>
      </c>
      <c r="C1" s="2" t="s">
        <v>9</v>
      </c>
      <c r="D1" s="2" t="s">
        <v>10</v>
      </c>
      <c r="E1" s="2" t="s">
        <v>11</v>
      </c>
      <c r="F1" s="2" t="s">
        <v>12</v>
      </c>
      <c r="G1" s="1" t="s">
        <v>13</v>
      </c>
      <c r="H1" s="2" t="s">
        <v>2</v>
      </c>
      <c r="I1" s="3" t="s">
        <v>3</v>
      </c>
      <c r="J1" s="3" t="s">
        <v>4</v>
      </c>
      <c r="K1" s="1" t="s">
        <v>5</v>
      </c>
      <c r="L1" s="4" t="s">
        <v>6</v>
      </c>
      <c r="M1" s="5" t="s">
        <v>7</v>
      </c>
      <c r="N1" s="10"/>
    </row>
    <row r="2" spans="1:14" ht="51" customHeight="1">
      <c r="A2" s="31" t="s">
        <v>8</v>
      </c>
      <c r="B2" s="28">
        <v>236251.17</v>
      </c>
      <c r="C2" s="29">
        <v>3.58</v>
      </c>
      <c r="D2" s="29">
        <v>5.03</v>
      </c>
      <c r="E2" s="6">
        <v>4.3499999999999996</v>
      </c>
      <c r="F2" s="6">
        <v>4</v>
      </c>
      <c r="G2" s="13">
        <v>4.95</v>
      </c>
      <c r="H2" s="23">
        <f>AVERAGE(C2:G2)</f>
        <v>4.3819999999999997</v>
      </c>
      <c r="I2" s="7">
        <f>STDEV(C2:G2)</f>
        <v>0.61900726974729159</v>
      </c>
      <c r="J2" s="14">
        <f>H2+I2</f>
        <v>5.0010072697472916</v>
      </c>
      <c r="K2" s="14">
        <f>H2-I2</f>
        <v>3.7629927302527082</v>
      </c>
      <c r="L2" s="25">
        <f xml:space="preserve"> AVERAGE(E2:G2)</f>
        <v>4.4333333333333336</v>
      </c>
      <c r="M2" s="8">
        <f>(4.43*B2)</f>
        <v>1046592.6831</v>
      </c>
      <c r="N2" s="10"/>
    </row>
    <row r="3" spans="1:14" ht="51" customHeight="1">
      <c r="A3" s="15" t="s">
        <v>0</v>
      </c>
      <c r="B3" s="2" t="s">
        <v>1</v>
      </c>
      <c r="C3" s="11" t="s">
        <v>15</v>
      </c>
      <c r="D3" s="11" t="s">
        <v>16</v>
      </c>
      <c r="E3" s="11" t="s">
        <v>17</v>
      </c>
      <c r="F3" s="11" t="s">
        <v>18</v>
      </c>
      <c r="G3" s="12" t="s">
        <v>19</v>
      </c>
      <c r="H3" s="2" t="s">
        <v>2</v>
      </c>
      <c r="I3" s="3" t="s">
        <v>3</v>
      </c>
      <c r="J3" s="3" t="s">
        <v>4</v>
      </c>
      <c r="K3" s="1" t="s">
        <v>5</v>
      </c>
      <c r="L3" s="4" t="s">
        <v>6</v>
      </c>
      <c r="M3" s="5" t="s">
        <v>7</v>
      </c>
      <c r="N3" s="10"/>
    </row>
    <row r="4" spans="1:14" ht="51" customHeight="1">
      <c r="A4" s="32" t="s">
        <v>14</v>
      </c>
      <c r="B4" s="16">
        <v>500</v>
      </c>
      <c r="C4" s="30">
        <v>1100</v>
      </c>
      <c r="D4" s="17">
        <v>850</v>
      </c>
      <c r="E4" s="30">
        <v>600</v>
      </c>
      <c r="F4" s="18">
        <v>800</v>
      </c>
      <c r="G4" s="19">
        <v>686.09</v>
      </c>
      <c r="H4" s="24">
        <f>AVERAGE(C4:G4)</f>
        <v>807.21800000000007</v>
      </c>
      <c r="I4" s="20">
        <f>STDEV(C4:G4)</f>
        <v>190.53542353063884</v>
      </c>
      <c r="J4" s="21">
        <f>H4+I4</f>
        <v>997.75342353063888</v>
      </c>
      <c r="K4" s="21">
        <f>H4-I4</f>
        <v>616.68257646936127</v>
      </c>
      <c r="L4" s="26">
        <f>AVERAGE(D4,F4:G4)</f>
        <v>778.69666666666672</v>
      </c>
      <c r="M4" s="22">
        <f>(778.7*B4)</f>
        <v>389350</v>
      </c>
      <c r="N4" s="10"/>
    </row>
    <row r="5" spans="1:14">
      <c r="A5" s="33" t="s">
        <v>20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5"/>
      <c r="M5" s="27">
        <f>SUM(M2+M4)</f>
        <v>1435942.6831</v>
      </c>
    </row>
    <row r="6" spans="1:14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</sheetData>
  <mergeCells count="2">
    <mergeCell ref="A5:L5"/>
    <mergeCell ref="A6:M6"/>
  </mergeCells>
  <pageMargins left="0" right="0" top="0.39370078740157505" bottom="0.39370078740157505" header="0" footer="0"/>
  <pageSetup paperSize="9" fitToWidth="0" fitToHeight="0" orientation="portrait" r:id="rId1"/>
  <headerFooter>
    <oddHeader>&amp;C&amp;A</oddHeader>
    <oddFooter>&amp;CPágina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633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Carlos Amorim</cp:lastModifiedBy>
  <cp:revision>36</cp:revision>
  <dcterms:created xsi:type="dcterms:W3CDTF">2025-10-27T18:14:26Z</dcterms:created>
  <dcterms:modified xsi:type="dcterms:W3CDTF">2026-01-20T19:07:34Z</dcterms:modified>
</cp:coreProperties>
</file>